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RO-1001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Vehicle</t>
        </is>
      </c>
      <c r="D10" s="10" t="inlineStr">
        <is>
          <t xml:space="preserve">[2018 Honda Civic LX]</t>
        </is>
      </c>
    </row>
    <row r="11">
      <c r="A11" s="0" t="inlineStr">
        <is>
          <t xml:space="preserve">[client@email.com]</t>
        </is>
      </c>
      <c r="C11" s="1" t="inlineStr">
        <is>
          <t xml:space="preserve">VIN</t>
        </is>
      </c>
      <c r="D11" s="10" t="inlineStr">
        <is>
          <t xml:space="preserve">[17-character VIN]</t>
        </is>
      </c>
    </row>
    <row r="12">
      <c r="A12" s="0"/>
      <c r="C12" s="1" t="inlineStr">
        <is>
          <t xml:space="preserve">Mileage in</t>
        </is>
      </c>
      <c r="D12" s="10" t="inlineStr">
        <is>
          <t xml:space="preserve">[84,210]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  <c r="E14" s="6" t="inlineStr">
        <is>
          <t xml:space="preserve">Taxed?</t>
        </is>
      </c>
    </row>
    <row r="15">
      <c r="A15" s="0" t="inlineStr">
        <is>
          <t xml:space="preserve">Diagnostic: check engine light — Scan codes P0301, P0302; inspect ignition</t>
        </is>
      </c>
      <c r="B15" s="10">
        <v>1</v>
      </c>
      <c r="C15" s="2">
        <v>125</v>
      </c>
      <c r="D15" s="2">
        <f>IF(B15="","",B15*C15)</f>
        <v>125</v>
      </c>
      <c r="E15" s="0" t="inlineStr">
        <is>
          <t xml:space="preserve">No</t>
        </is>
      </c>
    </row>
    <row r="16">
      <c r="A16" s="0" t="inlineStr">
        <is>
          <t xml:space="preserve">Labor: replace spark plugs and ignition coils — Book time 1.5 h at $140/h</t>
        </is>
      </c>
      <c r="B16" s="10">
        <v>1.5</v>
      </c>
      <c r="C16" s="2">
        <v>140</v>
      </c>
      <c r="D16" s="2">
        <f>IF(B16="","",B16*C16)</f>
        <v>210.0</v>
      </c>
      <c r="E16" s="0" t="inlineStr">
        <is>
          <t xml:space="preserve">No</t>
        </is>
      </c>
    </row>
    <row r="17">
      <c r="A17" s="0" t="inlineStr">
        <is>
          <t xml:space="preserve">Spark plug, iridium (new) — Part no. [NGK 97506]</t>
        </is>
      </c>
      <c r="B17" s="10">
        <v>4</v>
      </c>
      <c r="C17" s="2">
        <v>12.5</v>
      </c>
      <c r="D17" s="2">
        <f>IF(B17="","",B17*C17)</f>
        <v>50.0</v>
      </c>
      <c r="E17" s="0" t="inlineStr">
        <is>
          <t xml:space="preserve">Yes</t>
        </is>
      </c>
    </row>
    <row r="18">
      <c r="A18" s="0" t="inlineStr">
        <is>
          <t xml:space="preserve">Ignition coil (new) — Part no. [099700-115]</t>
        </is>
      </c>
      <c r="B18" s="10">
        <v>2</v>
      </c>
      <c r="C18" s="2">
        <v>68</v>
      </c>
      <c r="D18" s="2">
        <f>IF(B18="","",B18*C18)</f>
        <v>136</v>
      </c>
      <c r="E18" s="0" t="inlineStr">
        <is>
          <t xml:space="preserve">Yes</t>
        </is>
      </c>
    </row>
    <row r="19">
      <c r="A19" s="0" t="inlineStr">
        <is>
          <t xml:space="preserve">Shop supplies and disposal</t>
        </is>
      </c>
      <c r="B19" s="10">
        <v>1</v>
      </c>
      <c r="C19" s="2">
        <v>24</v>
      </c>
      <c r="D19" s="2">
        <f>IF(B19="","",B19*C19)</f>
        <v>24</v>
      </c>
      <c r="E19" s="0" t="inlineStr">
        <is>
          <t xml:space="preserve">Yes</t>
        </is>
      </c>
    </row>
    <row r="20">
      <c r="A20" s="0"/>
      <c r="D20" s="2">
        <f>IF(B20="","",B20*C20)</f>
      </c>
      <c r="E20" s="0" t="inlineStr">
        <is>
          <t xml:space="preserve">Yes</t>
        </is>
      </c>
    </row>
    <row r="21">
      <c r="A21" s="0"/>
      <c r="D21" s="2">
        <f>IF(B21="","",B21*C21)</f>
      </c>
      <c r="E21" s="0" t="inlineStr">
        <is>
          <t xml:space="preserve">Yes</t>
        </is>
      </c>
    </row>
    <row r="22">
      <c r="A22" s="0"/>
      <c r="D22" s="2">
        <f>IF(B22="","",B22*C22)</f>
      </c>
      <c r="E22" s="0" t="inlineStr">
        <is>
          <t xml:space="preserve">Yes</t>
        </is>
      </c>
    </row>
    <row r="24">
      <c r="A24" s="0"/>
      <c r="C24" s="1" t="inlineStr">
        <is>
          <t xml:space="preserve">Subtotal</t>
        </is>
      </c>
      <c r="D24" s="2">
        <f>SUM(D15:D22)</f>
        <v>545.0</v>
      </c>
    </row>
    <row r="25">
      <c r="A25" s="0"/>
      <c r="B25" s="1" t="inlineStr">
        <is>
          <t xml:space="preserve">Tax rate</t>
        </is>
      </c>
      <c r="C25" s="5">
        <v>0.0725</v>
      </c>
      <c r="D25" s="2">
        <f>ROUND(SUMIF(E15:E22,"Yes",D15:D22)*C25,2)</f>
        <v>15.22</v>
      </c>
    </row>
    <row r="26">
      <c r="A26" s="0"/>
      <c r="C26" s="1" t="inlineStr">
        <is>
          <t xml:space="preserve">Total</t>
        </is>
      </c>
      <c r="D26" s="3">
        <f>D24+D25</f>
        <v>560.22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560.22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Warranty: new parts 12 months / 12,000 miles; labor 90 days. Replaced parts available on request.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