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Site prep and foundation — Excavation, footings, slab: 400 sq ft</t>
        </is>
      </c>
      <c r="B15" s="10">
        <v>1</v>
      </c>
      <c r="C15" s="2">
        <v>14800</v>
      </c>
      <c r="D15" s="2">
        <f>IF(B15="","",B15*C15)</f>
        <v>14800</v>
      </c>
    </row>
    <row r="16">
      <c r="A16" s="0" t="inlineStr">
        <is>
          <t xml:space="preserve">Framing and sheathing</t>
        </is>
      </c>
      <c r="B16" s="10">
        <v>1</v>
      </c>
      <c r="C16" s="2">
        <v>18200</v>
      </c>
      <c r="D16" s="2">
        <f>IF(B16="","",B16*C16)</f>
        <v>18200</v>
      </c>
    </row>
    <row r="17">
      <c r="A17" s="0" t="inlineStr">
        <is>
          <t xml:space="preserve">Roofing, windows and doors</t>
        </is>
      </c>
      <c r="B17" s="10">
        <v>1</v>
      </c>
      <c r="C17" s="2">
        <v>12600</v>
      </c>
      <c r="D17" s="2">
        <f>IF(B17="","",B17*C17)</f>
        <v>12600</v>
      </c>
    </row>
    <row r="18">
      <c r="A18" s="0" t="inlineStr">
        <is>
          <t xml:space="preserve">Electrical, plumbing and HVAC — Licensed subcontractors</t>
        </is>
      </c>
      <c r="B18" s="10">
        <v>1</v>
      </c>
      <c r="C18" s="2">
        <v>15400</v>
      </c>
      <c r="D18" s="2">
        <f>IF(B18="","",B18*C18)</f>
        <v>15400</v>
      </c>
    </row>
    <row r="19">
      <c r="A19" s="0" t="inlineStr">
        <is>
          <t xml:space="preserve">Drywall, trim and paint</t>
        </is>
      </c>
      <c r="B19" s="10">
        <v>1</v>
      </c>
      <c r="C19" s="2">
        <v>9800</v>
      </c>
      <c r="D19" s="2">
        <f>IF(B19="","",B19*C19)</f>
        <v>9800</v>
      </c>
    </row>
    <row r="20">
      <c r="A20" s="0" t="inlineStr">
        <is>
          <t xml:space="preserve">Permits and inspections</t>
        </is>
      </c>
      <c r="B20" s="10">
        <v>1</v>
      </c>
      <c r="C20" s="2">
        <v>2400</v>
      </c>
      <c r="D20" s="2">
        <f>IF(B20="","",B20*C20)</f>
        <v>2400</v>
      </c>
    </row>
    <row r="21">
      <c r="A21" s="0" t="inlineStr">
        <is>
          <t xml:space="preserve">Contingency, 8% — Billed only if used</t>
        </is>
      </c>
      <c r="B21" s="10">
        <v>1</v>
      </c>
      <c r="C21" s="2">
        <v>5856</v>
      </c>
      <c r="D21" s="2">
        <f>IF(B21="","",B21*C21)</f>
        <v>5856</v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4">
      <c r="A24" s="0"/>
      <c r="D24" s="2">
        <f>IF(B24="","",B24*C24)</f>
      </c>
    </row>
    <row r="26">
      <c r="A26" s="0"/>
      <c r="C26" s="1" t="inlineStr">
        <is>
          <t xml:space="preserve">Subtotal</t>
        </is>
      </c>
      <c r="D26" s="2">
        <f>SUM(D15:D24)</f>
        <v>79056</v>
      </c>
    </row>
    <row r="27">
      <c r="A27" s="0"/>
      <c r="B27" s="1" t="inlineStr">
        <is>
          <t xml:space="preserve">Tax rate</t>
        </is>
      </c>
      <c r="C27" s="5">
        <v>0</v>
      </c>
      <c r="D27" s="2">
        <f>ROUND(D26*C27,2)</f>
        <v>0</v>
      </c>
    </row>
    <row r="28">
      <c r="A28" s="0"/>
      <c r="C28" s="1" t="inlineStr">
        <is>
          <t xml:space="preserve">Estimated total</t>
        </is>
      </c>
      <c r="D28" s="3">
        <f>D26+D27</f>
        <v>79056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Based on plans dated [date]. Excludes landscaping and utility fees. 10% due on signing; progress payments monthly.</t>
        </is>
      </c>
    </row>
    <row r="33">
      <c r="A33" s="7" t="inlineStr">
        <is>
          <t xml:space="preserve">ACCEPTED BY</t>
        </is>
      </c>
    </row>
    <row r="34" ht="40" customHeight="1">
      <c r="A34" s="0" t="inlineStr">
        <is>
          <t xml:space="preserve">Signature: ____________________   Name: ________________   Date: __________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