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RO-2001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[2020 RAV4, white]</t>
        </is>
      </c>
    </row>
    <row r="11">
      <c r="A11" s="0" t="inlineStr">
        <is>
          <t xml:space="preserve">[client@email.com]</t>
        </is>
      </c>
      <c r="C11" s="1" t="inlineStr">
        <is>
          <t xml:space="preserve">VIN</t>
        </is>
      </c>
      <c r="D11" s="10" t="inlineStr">
        <is>
          <t xml:space="preserve">[17-character VIN]</t>
        </is>
      </c>
    </row>
    <row r="12">
      <c r="A12" s="0" t="inlineStr">
        <is>
          <t xml:space="preserve">Claim no.: [Insurer, claim number]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Body labor: repair left front fender — Hours</t>
        </is>
      </c>
      <c r="B15" s="10">
        <v>3.5</v>
      </c>
      <c r="C15" s="2">
        <v>68</v>
      </c>
      <c r="D15" s="2">
        <f>IF(B15="","",B15*C15)</f>
        <v>238.0</v>
      </c>
      <c r="E15" s="0" t="inlineStr">
        <is>
          <t xml:space="preserve">No</t>
        </is>
      </c>
    </row>
    <row r="16">
      <c r="A16" s="0" t="inlineStr">
        <is>
          <t xml:space="preserve">Refinish labor: fender, blend door — Hours</t>
        </is>
      </c>
      <c r="B16" s="10">
        <v>4.2</v>
      </c>
      <c r="C16" s="2">
        <v>68</v>
      </c>
      <c r="D16" s="2">
        <f>IF(B16="","",B16*C16)</f>
        <v>285.6</v>
      </c>
      <c r="E16" s="0" t="inlineStr">
        <is>
          <t xml:space="preserve">No</t>
        </is>
      </c>
    </row>
    <row r="17">
      <c r="A17" s="0" t="inlineStr">
        <is>
          <t xml:space="preserve">Paint and materials — Per refinish hour</t>
        </is>
      </c>
      <c r="B17" s="10">
        <v>4.2</v>
      </c>
      <c r="C17" s="2">
        <v>42</v>
      </c>
      <c r="D17" s="2">
        <f>IF(B17="","",B17*C17)</f>
        <v>176.4</v>
      </c>
      <c r="E17" s="0" t="inlineStr">
        <is>
          <t xml:space="preserve">Yes</t>
        </is>
      </c>
    </row>
    <row r="18">
      <c r="A18" s="0" t="inlineStr">
        <is>
          <t xml:space="preserve">Front bumper cover (aftermarket, new) — Part no. [TO1000447]</t>
        </is>
      </c>
      <c r="B18" s="10">
        <v>1</v>
      </c>
      <c r="C18" s="2">
        <v>238</v>
      </c>
      <c r="D18" s="2">
        <f>IF(B18="","",B18*C18)</f>
        <v>238</v>
      </c>
      <c r="E18" s="0" t="inlineStr">
        <is>
          <t xml:space="preserve">Yes</t>
        </is>
      </c>
    </row>
    <row r="19">
      <c r="A19" s="0"/>
      <c r="D19" s="2">
        <f>IF(B19="","",B19*C19)</f>
      </c>
      <c r="E19" s="0" t="inlineStr">
        <is>
          <t xml:space="preserve">Yes</t>
        </is>
      </c>
    </row>
    <row r="20">
      <c r="A20" s="0"/>
      <c r="D20" s="2">
        <f>IF(B20="","",B20*C20)</f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3">
      <c r="A23" s="0"/>
      <c r="C23" s="1" t="inlineStr">
        <is>
          <t xml:space="preserve">Subtotal</t>
        </is>
      </c>
      <c r="D23" s="2">
        <f>SUM(D15:D21)</f>
        <v>938.0</v>
      </c>
    </row>
    <row r="24">
      <c r="A24" s="0"/>
      <c r="B24" s="1" t="inlineStr">
        <is>
          <t xml:space="preserve">Tax rate</t>
        </is>
      </c>
      <c r="C24" s="5">
        <v>0.0725</v>
      </c>
      <c r="D24" s="2">
        <f>ROUND(SUMIF(E15:E21,"Yes",D15:D21)*C24,2)</f>
        <v>30.04</v>
      </c>
    </row>
    <row r="25">
      <c r="A25" s="0"/>
      <c r="C25" s="1" t="inlineStr">
        <is>
          <t xml:space="preserve">Total</t>
        </is>
      </c>
      <c r="D25" s="3">
        <f>D23+D24</f>
        <v>968.04</v>
      </c>
    </row>
    <row r="26">
      <c r="A26" s="0"/>
      <c r="C26" s="1" t="inlineStr">
        <is>
          <t xml:space="preserve">Amount paid</t>
        </is>
      </c>
      <c r="D26" s="2">
        <v>500</v>
      </c>
    </row>
    <row r="27">
      <c r="A27" s="0"/>
      <c r="C27" s="1" t="inlineStr">
        <is>
          <t xml:space="preserve">Balance due</t>
        </is>
      </c>
      <c r="D27" s="3">
        <f>D25-D26</f>
        <v>468.04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Deductible of $500.00 paid by the customer. Balance billed to the insurer. Lifetime warranty on workmanship and paint.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